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Sdílené disky\Veřejné\4_IROP 21-27\2026\Sociální služby_11_26\"/>
    </mc:Choice>
  </mc:AlternateContent>
  <xr:revisionPtr revIDLastSave="0" documentId="8_{4653D01B-36F5-403F-9A71-7DFE69744768}" xr6:coauthVersionLast="47" xr6:coauthVersionMax="47" xr10:uidLastSave="{00000000-0000-0000-0000-000000000000}"/>
  <bookViews>
    <workbookView xWindow="22932" yWindow="-108" windowWidth="23256" windowHeight="12456" activeTab="1" xr2:uid="{00000000-000D-0000-FFFF-FFFF00000000}"/>
  </bookViews>
  <sheets>
    <sheet name="Titulní strana" sheetId="5" r:id="rId1"/>
    <sheet name="Podklady pro stanovení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4" l="1"/>
  <c r="G27" i="4"/>
  <c r="G28" i="4"/>
  <c r="G29" i="4"/>
  <c r="G30" i="4"/>
  <c r="G31" i="4"/>
  <c r="G32" i="4"/>
  <c r="G33" i="4"/>
  <c r="G34" i="4"/>
  <c r="G35" i="4"/>
  <c r="G18" i="4"/>
  <c r="G19" i="4"/>
  <c r="G20" i="4"/>
  <c r="G21" i="4"/>
  <c r="G22" i="4"/>
  <c r="G23" i="4"/>
  <c r="G24" i="4"/>
  <c r="G25" i="4"/>
  <c r="G26" i="4"/>
  <c r="E42" i="4"/>
  <c r="E48" i="4" s="1"/>
  <c r="G36" i="4"/>
  <c r="G17" i="4"/>
  <c r="E43" i="4" l="1"/>
  <c r="E49" i="4" s="1"/>
  <c r="E44" i="4" l="1"/>
  <c r="E46" i="4" s="1"/>
  <c r="H43" i="4" l="1"/>
  <c r="H42" i="4"/>
  <c r="E50" i="4"/>
  <c r="G38" i="4" s="1"/>
  <c r="H48" i="4" l="1"/>
  <c r="G40" i="4"/>
  <c r="H49" i="4"/>
  <c r="G39" i="4"/>
</calcChain>
</file>

<file path=xl/sharedStrings.xml><?xml version="1.0" encoding="utf-8"?>
<sst xmlns="http://schemas.openxmlformats.org/spreadsheetml/2006/main" count="55" uniqueCount="37">
  <si>
    <t>Přímé výdaje celkem</t>
  </si>
  <si>
    <t>Celkové způsobilé výdaje</t>
  </si>
  <si>
    <t>Přímé výdaje</t>
  </si>
  <si>
    <t>Způsobilé výdaje</t>
  </si>
  <si>
    <t>Podíl oblasti intervence</t>
  </si>
  <si>
    <t>Objem přímých výdajů</t>
  </si>
  <si>
    <t>Doplňující informace:</t>
  </si>
  <si>
    <t>Oblast intervence</t>
  </si>
  <si>
    <t>Limit výdajů v CZV</t>
  </si>
  <si>
    <t>Plnění limitu výdajů v CZV</t>
  </si>
  <si>
    <t>Nepřímé náklady celkem (hodnota 7 % přímých výdajů)</t>
  </si>
  <si>
    <t>Žadatel vyplňuje pouze žlutě podbarvené buňky.</t>
  </si>
  <si>
    <t>Volitelný komentář ke stanovení objemu výdajů</t>
  </si>
  <si>
    <t>Podklady pro stanovení kategorií intervencí a kontrolu limitů</t>
  </si>
  <si>
    <t>Hlavní část projektu</t>
  </si>
  <si>
    <t>Doprovodná část projektu</t>
  </si>
  <si>
    <t>SPECIFICKÁ PRAVIDLA PRO ŽADATELE A PŘÍJEMCE</t>
  </si>
  <si>
    <t>PŘÍLOHA 4</t>
  </si>
  <si>
    <t>PODKLADY PRO STANOVENÍ KATEGORIÍ INTERVENCÍ A KONTROLU LIMITŮ</t>
  </si>
  <si>
    <t xml:space="preserve">nákup stavby </t>
  </si>
  <si>
    <t xml:space="preserve">zvýšení energetické účinnosti při rekonstrukci budov  </t>
  </si>
  <si>
    <t>přímé výdaje na oblast intervence 044</t>
  </si>
  <si>
    <t>výdaje na oblast intervence 044 včetně příslušných nepřímých výdajů</t>
  </si>
  <si>
    <t>INTEGROVANÝ REGIONÁLNÍ OPERAČNÍ PROGRAM 2021–2027</t>
  </si>
  <si>
    <t>výdaje na oblast intervence 127 včetně příslušných nepřímých výdajů</t>
  </si>
  <si>
    <t>přímé výdaje na oblast intervence 127</t>
  </si>
  <si>
    <t>nákup zařízení a vybavení, výstavba budov a stavební úpravy, které vytvoří podmínky pro kvalitní poskytování ambulantních a terénních sociálních služeb a pobytových služeb prevence, vytvoření, obnova a zkvalitnění materiálně technické základny těchto nových a stávajících sociálních služeb pro práci s cílovými skupinami kromě výdajů na zvýšení energetické účinnosti u rekonstrukcí budov</t>
  </si>
  <si>
    <t>nákup pozemku/souboru pozemků v limitu 10 %</t>
  </si>
  <si>
    <t>nákup pozemku/souboru pozemků zahrnující opuštěnou nemovitost v limitu 15 %</t>
  </si>
  <si>
    <t>souhrný limit v případě kombinace limitu 10 % a 15 % (projekt musí plnit kumulativně všechny limity)</t>
  </si>
  <si>
    <t>pořízení automobilu bez dalších úprav</t>
  </si>
  <si>
    <t>pořízení automobilu s úpravou pro převoz osob s omezenou schopností pohybu</t>
  </si>
  <si>
    <t xml:space="preserve">Přesný výčet možných přímých výdajů na hlavní část projektu je uveden v kap. 4.2.1 Specifických pravidel. </t>
  </si>
  <si>
    <t xml:space="preserve">Pravidla pro dělení přímých výdajů mezi oblasti intervence jsou uvedena v kap. 4.2.1 Specifických pravidel. </t>
  </si>
  <si>
    <t xml:space="preserve">Přesný výčet možných přímých výdajů na doprovodnou část projektu je uveden v kap. 4.2.2 Specifických pravidel. </t>
  </si>
  <si>
    <t>49. VÝZVA IROP – SOCIÁLNÍ SLUŽBY – SC 5.1 (CLLD)</t>
  </si>
  <si>
    <t>VERZE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</si>
</sst>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00"/>
  </numFmts>
  <fonts count="21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26"/>
      <color rgb="FF2F5496"/>
      <name val="Arial"/>
      <family val="2"/>
      <charset val="238"/>
    </font>
    <font>
      <b/>
      <sz val="18"/>
      <color rgb="FF2F5496"/>
      <name val="Arial"/>
      <family val="2"/>
      <charset val="238"/>
    </font>
    <font>
      <b/>
      <sz val="24"/>
      <color rgb="FF2F5496"/>
      <name val="Arial"/>
      <family val="2"/>
      <charset val="238"/>
    </font>
    <font>
      <b/>
      <sz val="22"/>
      <color rgb="FF2F5496"/>
      <name val="Arial"/>
      <family val="2"/>
      <charset val="238"/>
    </font>
    <font>
      <b/>
      <sz val="30"/>
      <color rgb="FF2F5496"/>
      <name val="Arial"/>
      <family val="2"/>
      <charset val="238"/>
    </font>
    <font>
      <sz val="11"/>
      <color theme="1"/>
      <name val="Calibri"/>
      <family val="2"/>
    </font>
    <font>
      <sz val="22"/>
      <color rgb="FF000000"/>
      <name val="Calibri"/>
      <family val="2"/>
    </font>
    <font>
      <b/>
      <sz val="24"/>
      <color theme="1" tint="0.499984740745262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6"/>
      <color theme="0" tint="-0.499984740745262"/>
      <name val="Arial"/>
      <family val="2"/>
      <charset val="238"/>
    </font>
    <font>
      <sz val="18"/>
      <name val="Arial"/>
      <family val="2"/>
      <charset val="238"/>
    </font>
    <font>
      <sz val="16"/>
      <color theme="8" tint="-0.249977111117893"/>
      <name val="Arial"/>
      <family val="2"/>
      <charset val="238"/>
    </font>
    <font>
      <sz val="10"/>
      <name val="Arial"/>
      <family val="2"/>
      <charset val="238"/>
    </font>
    <font>
      <sz val="12"/>
      <color theme="8" tint="-0.249977111117893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5" xfId="0" applyBorder="1"/>
    <xf numFmtId="0" fontId="2" fillId="0" borderId="1" xfId="0" applyFont="1" applyBorder="1"/>
    <xf numFmtId="0" fontId="0" fillId="4" borderId="5" xfId="0" applyFill="1" applyBorder="1"/>
    <xf numFmtId="0" fontId="0" fillId="4" borderId="1" xfId="0" applyFill="1" applyBorder="1"/>
    <xf numFmtId="164" fontId="0" fillId="4" borderId="3" xfId="0" applyNumberFormat="1" applyFill="1" applyBorder="1"/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0" fontId="0" fillId="5" borderId="2" xfId="2" applyNumberFormat="1" applyFont="1" applyFill="1" applyBorder="1"/>
    <xf numFmtId="0" fontId="4" fillId="2" borderId="1" xfId="0" applyFont="1" applyFill="1" applyBorder="1"/>
    <xf numFmtId="164" fontId="4" fillId="2" borderId="2" xfId="0" applyNumberFormat="1" applyFont="1" applyFill="1" applyBorder="1"/>
    <xf numFmtId="10" fontId="4" fillId="2" borderId="1" xfId="0" applyNumberFormat="1" applyFont="1" applyFill="1" applyBorder="1"/>
    <xf numFmtId="0" fontId="2" fillId="6" borderId="1" xfId="0" applyFont="1" applyFill="1" applyBorder="1"/>
    <xf numFmtId="164" fontId="2" fillId="6" borderId="2" xfId="0" applyNumberFormat="1" applyFont="1" applyFill="1" applyBorder="1"/>
    <xf numFmtId="0" fontId="0" fillId="6" borderId="1" xfId="0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0" fontId="2" fillId="3" borderId="5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5" fillId="7" borderId="1" xfId="0" applyFont="1" applyFill="1" applyBorder="1"/>
    <xf numFmtId="0" fontId="6" fillId="0" borderId="0" xfId="0" applyFont="1" applyAlignment="1">
      <alignment vertical="center"/>
    </xf>
    <xf numFmtId="0" fontId="0" fillId="0" borderId="9" xfId="0" applyBorder="1" applyAlignment="1">
      <alignment vertical="top"/>
    </xf>
    <xf numFmtId="0" fontId="2" fillId="0" borderId="0" xfId="0" applyFont="1" applyAlignment="1">
      <alignment vertical="top"/>
    </xf>
    <xf numFmtId="0" fontId="0" fillId="4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 indent="3"/>
    </xf>
    <xf numFmtId="0" fontId="0" fillId="7" borderId="1" xfId="0" applyFill="1" applyBorder="1" applyAlignment="1">
      <alignment vertical="center"/>
    </xf>
    <xf numFmtId="164" fontId="0" fillId="5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164" fontId="0" fillId="5" borderId="2" xfId="0" applyNumberForma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 vertical="center"/>
    </xf>
    <xf numFmtId="165" fontId="0" fillId="0" borderId="0" xfId="0" applyNumberFormat="1"/>
    <xf numFmtId="165" fontId="2" fillId="0" borderId="7" xfId="0" applyNumberFormat="1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165" fontId="2" fillId="0" borderId="12" xfId="0" applyNumberFormat="1" applyFont="1" applyBorder="1" applyAlignment="1">
      <alignment vertical="top"/>
    </xf>
    <xf numFmtId="165" fontId="2" fillId="3" borderId="4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/>
    <xf numFmtId="165" fontId="4" fillId="0" borderId="1" xfId="0" applyNumberFormat="1" applyFont="1" applyBorder="1" applyAlignment="1">
      <alignment vertical="center"/>
    </xf>
    <xf numFmtId="164" fontId="4" fillId="7" borderId="2" xfId="0" applyNumberFormat="1" applyFont="1" applyFill="1" applyBorder="1" applyAlignment="1">
      <alignment vertical="center"/>
    </xf>
    <xf numFmtId="164" fontId="4" fillId="7" borderId="1" xfId="0" applyNumberFormat="1" applyFont="1" applyFill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0" fontId="0" fillId="5" borderId="1" xfId="2" applyNumberFormat="1" applyFont="1" applyFill="1" applyBorder="1"/>
    <xf numFmtId="0" fontId="5" fillId="2" borderId="1" xfId="0" applyFont="1" applyFill="1" applyBorder="1"/>
    <xf numFmtId="10" fontId="0" fillId="2" borderId="1" xfId="2" applyNumberFormat="1" applyFont="1" applyFill="1" applyBorder="1"/>
    <xf numFmtId="0" fontId="0" fillId="2" borderId="1" xfId="0" applyFill="1" applyBorder="1"/>
    <xf numFmtId="0" fontId="0" fillId="7" borderId="11" xfId="0" applyFill="1" applyBorder="1" applyAlignment="1">
      <alignment vertical="top"/>
    </xf>
    <xf numFmtId="0" fontId="0" fillId="5" borderId="5" xfId="0" applyFill="1" applyBorder="1"/>
    <xf numFmtId="0" fontId="0" fillId="5" borderId="1" xfId="0" applyFill="1" applyBorder="1"/>
    <xf numFmtId="10" fontId="4" fillId="5" borderId="1" xfId="0" applyNumberFormat="1" applyFont="1" applyFill="1" applyBorder="1"/>
    <xf numFmtId="165" fontId="4" fillId="4" borderId="1" xfId="0" applyNumberFormat="1" applyFont="1" applyFill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5" fontId="4" fillId="6" borderId="1" xfId="0" applyNumberFormat="1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165" fontId="2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 indent="3"/>
    </xf>
    <xf numFmtId="0" fontId="0" fillId="2" borderId="1" xfId="0" applyFill="1" applyBorder="1" applyAlignment="1">
      <alignment horizontal="left" vertical="center" indent="3"/>
    </xf>
    <xf numFmtId="0" fontId="0" fillId="4" borderId="2" xfId="0" applyFill="1" applyBorder="1" applyAlignment="1">
      <alignment vertical="center"/>
    </xf>
    <xf numFmtId="164" fontId="4" fillId="4" borderId="2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15" fillId="6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5" borderId="1" xfId="0" applyFill="1" applyBorder="1" applyAlignment="1">
      <alignment horizontal="left" vertical="center" wrapText="1" indent="3"/>
    </xf>
    <xf numFmtId="164" fontId="19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Procenta" xfId="2" builtinId="5"/>
  </cellStyles>
  <dxfs count="4"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7C80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449580</xdr:colOff>
      <xdr:row>0</xdr:row>
      <xdr:rowOff>12700</xdr:rowOff>
    </xdr:from>
    <xdr:to>
      <xdr:col>9</xdr:col>
      <xdr:colOff>205740</xdr:colOff>
      <xdr:row>10</xdr:row>
      <xdr:rowOff>121285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596605AC-367F-4598-90B6-47BB114ECF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16" b="12634"/>
        <a:stretch>
          <a:fillRect/>
        </a:stretch>
      </xdr:blipFill>
      <xdr:spPr>
        <a:xfrm>
          <a:off x="2887980" y="12700"/>
          <a:ext cx="2804160" cy="214693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23</xdr:row>
      <xdr:rowOff>238125</xdr:rowOff>
    </xdr:from>
    <xdr:to>
      <xdr:col>13</xdr:col>
      <xdr:colOff>463296</xdr:colOff>
      <xdr:row>29</xdr:row>
      <xdr:rowOff>40386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61DC310-8BB4-48A8-AE3E-EFFD109BD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67475"/>
          <a:ext cx="8388096" cy="1011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EFD1-A05F-413B-9CC0-F2D5F631CB0C}">
  <dimension ref="A12:N24"/>
  <sheetViews>
    <sheetView showGridLines="0" zoomScaleNormal="100" zoomScaleSheetLayoutView="100" workbookViewId="0">
      <selection activeCell="A24" sqref="A24:N24"/>
    </sheetView>
  </sheetViews>
  <sheetFormatPr defaultColWidth="9.140625" defaultRowHeight="15" x14ac:dyDescent="0.25"/>
  <cols>
    <col min="1" max="16384" width="9.140625" style="45"/>
  </cols>
  <sheetData>
    <row r="12" spans="1:14" ht="2.4500000000000002" customHeight="1" x14ac:dyDescent="0.25"/>
    <row r="14" spans="1:14" ht="66.599999999999994" customHeight="1" x14ac:dyDescent="0.25">
      <c r="A14" s="85" t="s">
        <v>23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</row>
    <row r="15" spans="1:14" ht="10.9" customHeight="1" x14ac:dyDescent="0.2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</row>
    <row r="16" spans="1:14" s="46" customFormat="1" ht="15" customHeight="1" x14ac:dyDescent="0.45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2"/>
    </row>
    <row r="17" spans="1:14" ht="33" customHeight="1" x14ac:dyDescent="0.25">
      <c r="A17" s="85" t="s">
        <v>16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pans="1:14" ht="11.45" customHeight="1" x14ac:dyDescent="0.25">
      <c r="A18" s="41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1"/>
    </row>
    <row r="19" spans="1:14" ht="28.9" customHeight="1" x14ac:dyDescent="0.25">
      <c r="A19" s="86" t="s">
        <v>17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</row>
    <row r="20" spans="1:14" ht="60.75" customHeight="1" x14ac:dyDescent="0.25">
      <c r="A20" s="87" t="s">
        <v>18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</row>
    <row r="21" spans="1:14" ht="30.6" customHeight="1" x14ac:dyDescent="0.25">
      <c r="A21" s="91" t="s">
        <v>35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</row>
    <row r="22" spans="1:14" ht="20.25" x14ac:dyDescent="0.25">
      <c r="A22" s="92" t="s">
        <v>36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</row>
    <row r="23" spans="1:14" ht="30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</row>
    <row r="24" spans="1:14" ht="20.25" x14ac:dyDescent="0.25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</row>
  </sheetData>
  <mergeCells count="7">
    <mergeCell ref="A14:N14"/>
    <mergeCell ref="A17:N17"/>
    <mergeCell ref="A19:N19"/>
    <mergeCell ref="A20:N20"/>
    <mergeCell ref="A24:N24"/>
    <mergeCell ref="A21:N21"/>
    <mergeCell ref="A22:N22"/>
  </mergeCells>
  <pageMargins left="0.7" right="0.7" top="0.78740157499999996" bottom="0.78740157499999996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5F855-8C7F-458D-AE28-DC5D8E5F4FC2}">
  <dimension ref="B1:H50"/>
  <sheetViews>
    <sheetView tabSelected="1" zoomScaleNormal="100" workbookViewId="0">
      <selection activeCell="D51" sqref="D51"/>
    </sheetView>
  </sheetViews>
  <sheetFormatPr defaultRowHeight="12.75" x14ac:dyDescent="0.2"/>
  <cols>
    <col min="1" max="1" width="2.140625" customWidth="1"/>
    <col min="2" max="2" width="113.28515625" customWidth="1"/>
    <col min="3" max="3" width="12.140625" style="48" customWidth="1"/>
    <col min="4" max="4" width="45.5703125" customWidth="1"/>
    <col min="5" max="5" width="22.42578125" customWidth="1"/>
    <col min="6" max="6" width="15.85546875" customWidth="1"/>
    <col min="7" max="8" width="12.7109375" customWidth="1"/>
    <col min="9" max="9" width="15.7109375" bestFit="1" customWidth="1"/>
  </cols>
  <sheetData>
    <row r="1" spans="2:8" ht="15.75" x14ac:dyDescent="0.2">
      <c r="B1" s="28" t="s">
        <v>13</v>
      </c>
    </row>
    <row r="4" spans="2:8" x14ac:dyDescent="0.2">
      <c r="B4" s="8" t="s">
        <v>6</v>
      </c>
      <c r="C4" s="49"/>
      <c r="D4" s="9"/>
      <c r="E4" s="9"/>
      <c r="F4" s="9"/>
      <c r="G4" s="9"/>
      <c r="H4" s="10"/>
    </row>
    <row r="5" spans="2:8" x14ac:dyDescent="0.2">
      <c r="B5" s="29" t="s">
        <v>32</v>
      </c>
      <c r="C5" s="50"/>
      <c r="D5" s="30"/>
      <c r="E5" s="30"/>
      <c r="F5" s="30"/>
      <c r="G5" s="30"/>
      <c r="H5" s="11"/>
    </row>
    <row r="6" spans="2:8" x14ac:dyDescent="0.2">
      <c r="B6" s="29" t="s">
        <v>33</v>
      </c>
      <c r="C6" s="50"/>
      <c r="D6" s="30"/>
      <c r="E6" s="30"/>
      <c r="F6" s="30"/>
      <c r="G6" s="30"/>
      <c r="H6" s="11"/>
    </row>
    <row r="7" spans="2:8" x14ac:dyDescent="0.2">
      <c r="B7" s="29" t="s">
        <v>34</v>
      </c>
      <c r="C7" s="50"/>
      <c r="D7" s="30"/>
      <c r="E7" s="30"/>
      <c r="F7" s="30"/>
      <c r="G7" s="30"/>
      <c r="H7" s="11"/>
    </row>
    <row r="8" spans="2:8" x14ac:dyDescent="0.2">
      <c r="B8" s="62" t="s">
        <v>11</v>
      </c>
      <c r="C8" s="51"/>
      <c r="D8" s="12"/>
      <c r="E8" s="12"/>
      <c r="F8" s="12"/>
      <c r="G8" s="12"/>
      <c r="H8" s="13"/>
    </row>
    <row r="11" spans="2:8" ht="25.5" x14ac:dyDescent="0.2">
      <c r="B11" s="26" t="s">
        <v>3</v>
      </c>
      <c r="C11" s="52" t="s">
        <v>7</v>
      </c>
      <c r="D11" s="26" t="s">
        <v>12</v>
      </c>
      <c r="E11" s="26" t="s">
        <v>5</v>
      </c>
      <c r="F11" s="26" t="s">
        <v>8</v>
      </c>
      <c r="G11" s="26" t="s">
        <v>9</v>
      </c>
      <c r="H11" s="26" t="s">
        <v>4</v>
      </c>
    </row>
    <row r="12" spans="2:8" x14ac:dyDescent="0.2">
      <c r="B12" s="4" t="s">
        <v>2</v>
      </c>
      <c r="C12" s="53"/>
      <c r="D12" s="4"/>
      <c r="E12" s="1"/>
      <c r="F12" s="2"/>
      <c r="G12" s="2"/>
      <c r="H12" s="3"/>
    </row>
    <row r="13" spans="2:8" ht="21.75" customHeight="1" x14ac:dyDescent="0.2">
      <c r="B13" s="31" t="s">
        <v>14</v>
      </c>
      <c r="C13" s="66"/>
      <c r="D13" s="6"/>
      <c r="E13" s="75"/>
      <c r="F13" s="6"/>
      <c r="G13" s="6"/>
      <c r="H13" s="5"/>
    </row>
    <row r="14" spans="2:8" s="37" customFormat="1" ht="58.5" customHeight="1" x14ac:dyDescent="0.2">
      <c r="B14" s="32" t="s">
        <v>26</v>
      </c>
      <c r="C14" s="54">
        <v>127</v>
      </c>
      <c r="D14" s="33"/>
      <c r="E14" s="55">
        <v>40000000</v>
      </c>
      <c r="F14" s="34"/>
      <c r="G14" s="35"/>
      <c r="H14" s="36"/>
    </row>
    <row r="15" spans="2:8" s="37" customFormat="1" ht="21" customHeight="1" x14ac:dyDescent="0.2">
      <c r="B15" s="32" t="s">
        <v>20</v>
      </c>
      <c r="C15" s="54">
        <v>44</v>
      </c>
      <c r="D15" s="33"/>
      <c r="E15" s="55">
        <v>10000000</v>
      </c>
      <c r="F15" s="38"/>
      <c r="G15" s="35"/>
      <c r="H15" s="36"/>
    </row>
    <row r="16" spans="2:8" s="37" customFormat="1" ht="21" customHeight="1" x14ac:dyDescent="0.2">
      <c r="B16" s="32" t="s">
        <v>19</v>
      </c>
      <c r="C16" s="54">
        <v>127</v>
      </c>
      <c r="D16" s="33"/>
      <c r="E16" s="56">
        <v>20000000</v>
      </c>
      <c r="F16" s="38"/>
      <c r="G16" s="35"/>
      <c r="H16" s="36"/>
    </row>
    <row r="17" spans="2:8" ht="20.25" customHeight="1" x14ac:dyDescent="0.2">
      <c r="B17" s="82" t="s">
        <v>30</v>
      </c>
      <c r="C17" s="54">
        <v>127</v>
      </c>
      <c r="D17" s="33"/>
      <c r="E17" s="56">
        <v>1640000</v>
      </c>
      <c r="F17" s="83">
        <v>1820000</v>
      </c>
      <c r="G17" s="84" t="b">
        <f>E17&lt;=F17</f>
        <v>1</v>
      </c>
      <c r="H17" s="35"/>
    </row>
    <row r="18" spans="2:8" ht="20.25" customHeight="1" x14ac:dyDescent="0.2">
      <c r="B18" s="82" t="s">
        <v>30</v>
      </c>
      <c r="C18" s="54">
        <v>127</v>
      </c>
      <c r="D18" s="33"/>
      <c r="E18" s="56">
        <v>0</v>
      </c>
      <c r="F18" s="83">
        <v>1820000</v>
      </c>
      <c r="G18" s="84" t="b">
        <f t="shared" ref="G18:G25" si="0">E18&lt;=F18</f>
        <v>1</v>
      </c>
      <c r="H18" s="35"/>
    </row>
    <row r="19" spans="2:8" ht="20.25" customHeight="1" x14ac:dyDescent="0.2">
      <c r="B19" s="82" t="s">
        <v>30</v>
      </c>
      <c r="C19" s="54">
        <v>127</v>
      </c>
      <c r="D19" s="33"/>
      <c r="E19" s="56">
        <v>0</v>
      </c>
      <c r="F19" s="83">
        <v>1820000</v>
      </c>
      <c r="G19" s="84" t="b">
        <f t="shared" si="0"/>
        <v>1</v>
      </c>
      <c r="H19" s="35"/>
    </row>
    <row r="20" spans="2:8" ht="20.25" customHeight="1" x14ac:dyDescent="0.2">
      <c r="B20" s="82" t="s">
        <v>30</v>
      </c>
      <c r="C20" s="54">
        <v>127</v>
      </c>
      <c r="D20" s="33"/>
      <c r="E20" s="56">
        <v>0</v>
      </c>
      <c r="F20" s="83">
        <v>1820000</v>
      </c>
      <c r="G20" s="84" t="b">
        <f t="shared" si="0"/>
        <v>1</v>
      </c>
      <c r="H20" s="35"/>
    </row>
    <row r="21" spans="2:8" ht="20.25" customHeight="1" x14ac:dyDescent="0.2">
      <c r="B21" s="82" t="s">
        <v>30</v>
      </c>
      <c r="C21" s="54">
        <v>127</v>
      </c>
      <c r="D21" s="33"/>
      <c r="E21" s="56">
        <v>0</v>
      </c>
      <c r="F21" s="83">
        <v>1820000</v>
      </c>
      <c r="G21" s="84" t="b">
        <f t="shared" si="0"/>
        <v>1</v>
      </c>
      <c r="H21" s="35"/>
    </row>
    <row r="22" spans="2:8" ht="20.25" customHeight="1" x14ac:dyDescent="0.2">
      <c r="B22" s="82" t="s">
        <v>30</v>
      </c>
      <c r="C22" s="54">
        <v>127</v>
      </c>
      <c r="D22" s="33"/>
      <c r="E22" s="56">
        <v>0</v>
      </c>
      <c r="F22" s="83">
        <v>1820000</v>
      </c>
      <c r="G22" s="84" t="b">
        <f t="shared" si="0"/>
        <v>1</v>
      </c>
      <c r="H22" s="35"/>
    </row>
    <row r="23" spans="2:8" ht="20.25" customHeight="1" x14ac:dyDescent="0.2">
      <c r="B23" s="82" t="s">
        <v>30</v>
      </c>
      <c r="C23" s="54">
        <v>127</v>
      </c>
      <c r="D23" s="33"/>
      <c r="E23" s="56">
        <v>0</v>
      </c>
      <c r="F23" s="83">
        <v>1820000</v>
      </c>
      <c r="G23" s="84" t="b">
        <f t="shared" si="0"/>
        <v>1</v>
      </c>
      <c r="H23" s="35"/>
    </row>
    <row r="24" spans="2:8" ht="20.25" customHeight="1" x14ac:dyDescent="0.2">
      <c r="B24" s="82" t="s">
        <v>30</v>
      </c>
      <c r="C24" s="54">
        <v>127</v>
      </c>
      <c r="D24" s="33"/>
      <c r="E24" s="56">
        <v>0</v>
      </c>
      <c r="F24" s="83">
        <v>1820000</v>
      </c>
      <c r="G24" s="84" t="b">
        <f t="shared" si="0"/>
        <v>1</v>
      </c>
      <c r="H24" s="35"/>
    </row>
    <row r="25" spans="2:8" ht="20.25" customHeight="1" x14ac:dyDescent="0.2">
      <c r="B25" s="82" t="s">
        <v>30</v>
      </c>
      <c r="C25" s="54">
        <v>127</v>
      </c>
      <c r="D25" s="33"/>
      <c r="E25" s="56">
        <v>0</v>
      </c>
      <c r="F25" s="83">
        <v>1820000</v>
      </c>
      <c r="G25" s="84" t="b">
        <f t="shared" si="0"/>
        <v>1</v>
      </c>
      <c r="H25" s="35"/>
    </row>
    <row r="26" spans="2:8" ht="20.25" customHeight="1" x14ac:dyDescent="0.2">
      <c r="B26" s="82" t="s">
        <v>30</v>
      </c>
      <c r="C26" s="54">
        <v>127</v>
      </c>
      <c r="D26" s="33"/>
      <c r="E26" s="56">
        <v>0</v>
      </c>
      <c r="F26" s="83">
        <v>2210000</v>
      </c>
      <c r="G26" s="84" t="b">
        <f>E26&lt;=F26</f>
        <v>1</v>
      </c>
      <c r="H26" s="35"/>
    </row>
    <row r="27" spans="2:8" ht="20.25" customHeight="1" x14ac:dyDescent="0.2">
      <c r="B27" s="82" t="s">
        <v>31</v>
      </c>
      <c r="C27" s="54">
        <v>127</v>
      </c>
      <c r="D27" s="33"/>
      <c r="E27" s="56">
        <v>2200000</v>
      </c>
      <c r="F27" s="83">
        <v>2210000</v>
      </c>
      <c r="G27" s="84" t="b">
        <f t="shared" ref="G27:G35" si="1">E27&lt;=F27</f>
        <v>1</v>
      </c>
      <c r="H27" s="35"/>
    </row>
    <row r="28" spans="2:8" ht="20.25" customHeight="1" x14ac:dyDescent="0.2">
      <c r="B28" s="82" t="s">
        <v>31</v>
      </c>
      <c r="C28" s="54">
        <v>127</v>
      </c>
      <c r="D28" s="33"/>
      <c r="E28" s="56">
        <v>0</v>
      </c>
      <c r="F28" s="83">
        <v>2210000</v>
      </c>
      <c r="G28" s="84" t="b">
        <f t="shared" si="1"/>
        <v>1</v>
      </c>
      <c r="H28" s="35"/>
    </row>
    <row r="29" spans="2:8" ht="20.25" customHeight="1" x14ac:dyDescent="0.2">
      <c r="B29" s="82" t="s">
        <v>31</v>
      </c>
      <c r="C29" s="54">
        <v>127</v>
      </c>
      <c r="D29" s="33"/>
      <c r="E29" s="56">
        <v>0</v>
      </c>
      <c r="F29" s="83">
        <v>2210000</v>
      </c>
      <c r="G29" s="84" t="b">
        <f t="shared" si="1"/>
        <v>1</v>
      </c>
      <c r="H29" s="35"/>
    </row>
    <row r="30" spans="2:8" ht="20.25" customHeight="1" x14ac:dyDescent="0.2">
      <c r="B30" s="82" t="s">
        <v>31</v>
      </c>
      <c r="C30" s="54">
        <v>127</v>
      </c>
      <c r="D30" s="33"/>
      <c r="E30" s="56">
        <v>0</v>
      </c>
      <c r="F30" s="83">
        <v>2210000</v>
      </c>
      <c r="G30" s="84" t="b">
        <f t="shared" si="1"/>
        <v>1</v>
      </c>
      <c r="H30" s="35"/>
    </row>
    <row r="31" spans="2:8" ht="20.25" customHeight="1" x14ac:dyDescent="0.2">
      <c r="B31" s="82" t="s">
        <v>31</v>
      </c>
      <c r="C31" s="54">
        <v>127</v>
      </c>
      <c r="D31" s="33"/>
      <c r="E31" s="56">
        <v>0</v>
      </c>
      <c r="F31" s="83">
        <v>2210000</v>
      </c>
      <c r="G31" s="84" t="b">
        <f t="shared" si="1"/>
        <v>1</v>
      </c>
      <c r="H31" s="35"/>
    </row>
    <row r="32" spans="2:8" ht="20.25" customHeight="1" x14ac:dyDescent="0.2">
      <c r="B32" s="82" t="s">
        <v>31</v>
      </c>
      <c r="C32" s="54">
        <v>127</v>
      </c>
      <c r="D32" s="33"/>
      <c r="E32" s="56">
        <v>0</v>
      </c>
      <c r="F32" s="83">
        <v>2210000</v>
      </c>
      <c r="G32" s="84" t="b">
        <f t="shared" si="1"/>
        <v>1</v>
      </c>
      <c r="H32" s="35"/>
    </row>
    <row r="33" spans="2:8" ht="20.25" customHeight="1" x14ac:dyDescent="0.2">
      <c r="B33" s="82" t="s">
        <v>31</v>
      </c>
      <c r="C33" s="54">
        <v>127</v>
      </c>
      <c r="D33" s="33"/>
      <c r="E33" s="56">
        <v>0</v>
      </c>
      <c r="F33" s="83">
        <v>2210000</v>
      </c>
      <c r="G33" s="84" t="b">
        <f t="shared" si="1"/>
        <v>1</v>
      </c>
      <c r="H33" s="35"/>
    </row>
    <row r="34" spans="2:8" ht="20.25" customHeight="1" x14ac:dyDescent="0.2">
      <c r="B34" s="82" t="s">
        <v>31</v>
      </c>
      <c r="C34" s="54">
        <v>127</v>
      </c>
      <c r="D34" s="33"/>
      <c r="E34" s="56">
        <v>0</v>
      </c>
      <c r="F34" s="83">
        <v>2210000</v>
      </c>
      <c r="G34" s="84" t="b">
        <f t="shared" si="1"/>
        <v>1</v>
      </c>
      <c r="H34" s="35"/>
    </row>
    <row r="35" spans="2:8" ht="20.25" customHeight="1" x14ac:dyDescent="0.2">
      <c r="B35" s="82" t="s">
        <v>31</v>
      </c>
      <c r="C35" s="54">
        <v>127</v>
      </c>
      <c r="D35" s="33"/>
      <c r="E35" s="56">
        <v>0</v>
      </c>
      <c r="F35" s="83">
        <v>2210000</v>
      </c>
      <c r="G35" s="84" t="b">
        <f t="shared" si="1"/>
        <v>1</v>
      </c>
      <c r="H35" s="35"/>
    </row>
    <row r="36" spans="2:8" ht="20.25" customHeight="1" x14ac:dyDescent="0.2">
      <c r="B36" s="82" t="s">
        <v>31</v>
      </c>
      <c r="C36" s="54">
        <v>127</v>
      </c>
      <c r="D36" s="33"/>
      <c r="E36" s="56">
        <v>0</v>
      </c>
      <c r="F36" s="83">
        <v>2210000</v>
      </c>
      <c r="G36" s="84" t="b">
        <f>E36&lt;=F36</f>
        <v>1</v>
      </c>
      <c r="H36" s="35"/>
    </row>
    <row r="37" spans="2:8" ht="20.25" customHeight="1" x14ac:dyDescent="0.2">
      <c r="B37" s="31" t="s">
        <v>15</v>
      </c>
      <c r="C37" s="66"/>
      <c r="D37" s="6"/>
      <c r="E37" s="76"/>
      <c r="F37" s="7"/>
      <c r="G37" s="6"/>
      <c r="H37" s="5"/>
    </row>
    <row r="38" spans="2:8" ht="21" customHeight="1" x14ac:dyDescent="0.2">
      <c r="B38" s="73" t="s">
        <v>27</v>
      </c>
      <c r="C38" s="54">
        <v>127</v>
      </c>
      <c r="D38" s="27"/>
      <c r="E38" s="56">
        <v>2000000</v>
      </c>
      <c r="F38" s="14">
        <v>0.1</v>
      </c>
      <c r="G38" s="65">
        <f>E38/$E$50</f>
        <v>2.1774917037566087E-2</v>
      </c>
      <c r="H38" s="63"/>
    </row>
    <row r="39" spans="2:8" ht="21" customHeight="1" x14ac:dyDescent="0.2">
      <c r="B39" s="73" t="s">
        <v>28</v>
      </c>
      <c r="C39" s="54">
        <v>127</v>
      </c>
      <c r="D39" s="27"/>
      <c r="E39" s="56">
        <v>10000000</v>
      </c>
      <c r="F39" s="58">
        <v>0.15</v>
      </c>
      <c r="G39" s="65">
        <f>E39/$E$50</f>
        <v>0.10887458518783043</v>
      </c>
      <c r="H39" s="64"/>
    </row>
    <row r="40" spans="2:8" s="37" customFormat="1" ht="20.25" customHeight="1" x14ac:dyDescent="0.2">
      <c r="B40" s="74" t="s">
        <v>29</v>
      </c>
      <c r="C40" s="67"/>
      <c r="D40" s="59"/>
      <c r="E40" s="77">
        <f>E38+E39</f>
        <v>12000000</v>
      </c>
      <c r="F40" s="60">
        <v>0.15</v>
      </c>
      <c r="G40" s="17">
        <f>E40/$E$50</f>
        <v>0.13064950222539651</v>
      </c>
      <c r="H40" s="61"/>
    </row>
    <row r="41" spans="2:8" x14ac:dyDescent="0.2">
      <c r="C41" s="68"/>
      <c r="D41" s="2"/>
      <c r="E41" s="78"/>
      <c r="F41" s="2"/>
      <c r="G41" s="2"/>
      <c r="H41" s="2"/>
    </row>
    <row r="42" spans="2:8" ht="15" customHeight="1" x14ac:dyDescent="0.2">
      <c r="B42" s="15" t="s">
        <v>25</v>
      </c>
      <c r="C42" s="69">
        <v>127</v>
      </c>
      <c r="D42" s="15"/>
      <c r="E42" s="77">
        <f>SUMIFS($E$13:$E$39,$C$13:$C$39,C42)</f>
        <v>75840000</v>
      </c>
      <c r="F42" s="16"/>
      <c r="G42" s="17"/>
      <c r="H42" s="17">
        <f>E42/$E$44</f>
        <v>0.88350419384902146</v>
      </c>
    </row>
    <row r="43" spans="2:8" ht="15" customHeight="1" x14ac:dyDescent="0.2">
      <c r="B43" s="15" t="s">
        <v>21</v>
      </c>
      <c r="C43" s="69">
        <v>44</v>
      </c>
      <c r="D43" s="15"/>
      <c r="E43" s="77">
        <f>SUMIFS($E$12:$E$39,$C$12:$C$39,C43)</f>
        <v>10000000</v>
      </c>
      <c r="F43" s="16"/>
      <c r="G43" s="17"/>
      <c r="H43" s="17">
        <f>E43/$E$44</f>
        <v>0.11649580615097857</v>
      </c>
    </row>
    <row r="44" spans="2:8" ht="15" customHeight="1" x14ac:dyDescent="0.2">
      <c r="B44" s="18" t="s">
        <v>0</v>
      </c>
      <c r="C44" s="70"/>
      <c r="D44" s="18"/>
      <c r="E44" s="79">
        <f>SUM(E42:E43)</f>
        <v>85840000</v>
      </c>
      <c r="F44" s="19"/>
      <c r="G44" s="20"/>
      <c r="H44" s="20"/>
    </row>
    <row r="45" spans="2:8" x14ac:dyDescent="0.2">
      <c r="C45" s="71"/>
      <c r="E45" s="80"/>
    </row>
    <row r="46" spans="2:8" x14ac:dyDescent="0.2">
      <c r="B46" s="18" t="s">
        <v>10</v>
      </c>
      <c r="C46" s="70"/>
      <c r="D46" s="18"/>
      <c r="E46" s="79">
        <f>E44*0.07</f>
        <v>6008800.0000000009</v>
      </c>
      <c r="F46" s="19"/>
      <c r="G46" s="20"/>
      <c r="H46" s="20"/>
    </row>
    <row r="47" spans="2:8" x14ac:dyDescent="0.2">
      <c r="C47" s="71"/>
      <c r="E47" s="80"/>
    </row>
    <row r="48" spans="2:8" ht="16.5" customHeight="1" x14ac:dyDescent="0.2">
      <c r="B48" s="81" t="s">
        <v>24</v>
      </c>
      <c r="C48" s="69"/>
      <c r="D48" s="15"/>
      <c r="E48" s="77">
        <f>E42*1.07</f>
        <v>81148800</v>
      </c>
      <c r="F48" s="16"/>
      <c r="G48" s="15"/>
      <c r="H48" s="17">
        <f>E48/$E$50</f>
        <v>0.88350419384902146</v>
      </c>
    </row>
    <row r="49" spans="2:8" ht="16.5" customHeight="1" x14ac:dyDescent="0.2">
      <c r="B49" s="81" t="s">
        <v>22</v>
      </c>
      <c r="C49" s="69"/>
      <c r="D49" s="15"/>
      <c r="E49" s="77">
        <f>E43*1.07</f>
        <v>10700000</v>
      </c>
      <c r="F49" s="16"/>
      <c r="G49" s="15"/>
      <c r="H49" s="17">
        <f>E49/$E$50</f>
        <v>0.11649580615097857</v>
      </c>
    </row>
    <row r="50" spans="2:8" ht="19.5" customHeight="1" x14ac:dyDescent="0.2">
      <c r="B50" s="22" t="s">
        <v>1</v>
      </c>
      <c r="C50" s="72"/>
      <c r="D50" s="21"/>
      <c r="E50" s="57">
        <f>SUM(E44:E46)</f>
        <v>91848800</v>
      </c>
      <c r="F50" s="23"/>
      <c r="G50" s="24"/>
      <c r="H50" s="25"/>
    </row>
  </sheetData>
  <sheetProtection algorithmName="SHA-512" hashValue="WJapT+e/BmfPBFAv5KBG931yE7ywB3C/zagOj12eR5HZGl3ddFZ674YyaTVefSg+jK9dey0L4suMrb7cP7DcCw==" saltValue="kjmDc7f+wGP0sO3JZsrHCg==" spinCount="100000" sheet="1"/>
  <protectedRanges>
    <protectedRange sqref="D14:E39" name="Oblast2"/>
  </protectedRanges>
  <conditionalFormatting sqref="G17:G36">
    <cfRule type="expression" dxfId="3" priority="1">
      <formula>$G$39=FALSE</formula>
    </cfRule>
    <cfRule type="expression" dxfId="2" priority="2">
      <formula>G17=TRUE</formula>
    </cfRule>
  </conditionalFormatting>
  <conditionalFormatting sqref="G38:G40">
    <cfRule type="expression" dxfId="1" priority="7">
      <formula>G38&gt;F38</formula>
    </cfRule>
    <cfRule type="expression" dxfId="0" priority="9">
      <formula>G38&lt;=F38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4" ma:contentTypeDescription="Vytvoří nový dokument" ma:contentTypeScope="" ma:versionID="8848fd6303b6baf9a68207be72744887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769f596b8fe69ccc50fb720b1ae86b9c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  <priorita xmlns="96f83003-48fd-4f52-836f-d78a4dd9c06d">true</priorit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4B00A7-843C-4709-9055-B479371ABE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A7FC6D-7A5C-4F6D-9F70-ECF7592E06A0}">
  <ds:schemaRefs>
    <ds:schemaRef ds:uri="http://schemas.microsoft.com/office/2006/metadata/properties"/>
    <ds:schemaRef ds:uri="http://schemas.microsoft.com/office/infopath/2007/PartnerControls"/>
    <ds:schemaRef ds:uri="96f83003-48fd-4f52-836f-d78a4dd9c06d"/>
    <ds:schemaRef ds:uri="38a97ebd-7b55-4e0a-b11e-b1f20907ee6a"/>
  </ds:schemaRefs>
</ds:datastoreItem>
</file>

<file path=customXml/itemProps3.xml><?xml version="1.0" encoding="utf-8"?>
<ds:datastoreItem xmlns:ds="http://schemas.openxmlformats.org/officeDocument/2006/customXml" ds:itemID="{7BC3B29E-07D8-4C77-B3B8-4537AA1B69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Podklady pro stanovení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Janda</dc:creator>
  <cp:lastModifiedBy>MAS Poličsko</cp:lastModifiedBy>
  <cp:lastPrinted>2022-04-04T14:43:27Z</cp:lastPrinted>
  <dcterms:created xsi:type="dcterms:W3CDTF">2022-04-04T08:24:21Z</dcterms:created>
  <dcterms:modified xsi:type="dcterms:W3CDTF">2026-03-17T13:52:32Z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</Properties>
</file>