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J:\SF\IROP2\21 - Výzvy v IROP2\_příprava výzev dle SC\SC 5.1\Výzva Veřejná prostranství\7_zapracování přip. PT po 2. kole\"/>
    </mc:Choice>
  </mc:AlternateContent>
  <xr:revisionPtr revIDLastSave="0" documentId="13_ncr:1_{AE5CC638-9D3C-4D2E-A6A9-1BB2C5447F21}" xr6:coauthVersionLast="47" xr6:coauthVersionMax="47" xr10:uidLastSave="{00000000-0000-0000-0000-000000000000}"/>
  <bookViews>
    <workbookView xWindow="-120" yWindow="-120" windowWidth="29040" windowHeight="17640" activeTab="1" xr2:uid="{00000000-000D-0000-FFFF-FFFF00000000}"/>
  </bookViews>
  <sheets>
    <sheet name="Titulní strana" sheetId="5" r:id="rId1"/>
    <sheet name="Podklady pro stanovení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4" l="1"/>
  <c r="E25" i="4" l="1"/>
  <c r="E26" i="4" l="1"/>
  <c r="E23" i="4" l="1"/>
  <c r="E31" i="4" l="1"/>
  <c r="E32" i="4"/>
  <c r="E27" i="4" l="1"/>
  <c r="E29" i="4" l="1"/>
  <c r="E33" i="4" s="1"/>
  <c r="G19" i="4" s="1"/>
  <c r="H25" i="4"/>
  <c r="H26" i="4"/>
  <c r="G23" i="4" l="1"/>
  <c r="G20" i="4"/>
  <c r="G22" i="4"/>
  <c r="G21" i="4"/>
  <c r="H33" i="4"/>
  <c r="H32" i="4"/>
  <c r="H31" i="4"/>
</calcChain>
</file>

<file path=xl/sharedStrings.xml><?xml version="1.0" encoding="utf-8"?>
<sst xmlns="http://schemas.openxmlformats.org/spreadsheetml/2006/main" count="38" uniqueCount="38">
  <si>
    <t>Přímé výdaje celkem</t>
  </si>
  <si>
    <t>Celkové způsobilé výdaje</t>
  </si>
  <si>
    <t>Přímé výdaje</t>
  </si>
  <si>
    <t>Způsobilé výdaje</t>
  </si>
  <si>
    <t>Podíl oblasti intervence</t>
  </si>
  <si>
    <t>Objem přímých výdajů</t>
  </si>
  <si>
    <t>Doplňující informace:</t>
  </si>
  <si>
    <t>Oblast intervence</t>
  </si>
  <si>
    <t>Limit výdajů v CZV</t>
  </si>
  <si>
    <t>Plnění limitu výdajů v CZV</t>
  </si>
  <si>
    <t>Nepřímé náklady celkem (hodnota 7 % přímých výdajů)</t>
  </si>
  <si>
    <t>Žadatel vyplňuje pouze žlutě podbarvené buňky.</t>
  </si>
  <si>
    <t>Volitelný komentář ke stanovení objemu výdajů</t>
  </si>
  <si>
    <t>Podklady pro stanovení kategorií intervencí a kontrolu limitů</t>
  </si>
  <si>
    <t>SPECIFICKÁ PRAVIDLA PRO ŽADATELE A PŘÍJEMCE</t>
  </si>
  <si>
    <t>PŘÍLOHA 4</t>
  </si>
  <si>
    <t xml:space="preserve">Verze 1 </t>
  </si>
  <si>
    <t>PODKLADY PRO STANOVENÍ KATEGORIÍ INTERVENCÍ A KONTROLU LIMITŮ</t>
  </si>
  <si>
    <t>INTEGROVANÝ REGIONÁLNÍ OPERAČNÍ PROGRAM 2021–2027</t>
  </si>
  <si>
    <t>nákup pozemku/souboru pozemků v limitu 10 %</t>
  </si>
  <si>
    <t>nákup pozemku/souboru pozemků zahrnující opuštěnou nemovitost v limitu 15 %</t>
  </si>
  <si>
    <t>Hlavní část projektu</t>
  </si>
  <si>
    <t>Doprovodná část projektu</t>
  </si>
  <si>
    <t>souhrnný limit v případě kombinace limitu 10 % a 15 % (projekt musí plnit kumulativně všechny limity)</t>
  </si>
  <si>
    <t>výdaje na oblast intervence 079 včetně příslušných nepřímých výdajů</t>
  </si>
  <si>
    <t>přímé výdaje na oblast intervence 079</t>
  </si>
  <si>
    <t>73. VÝZVA IROP – VEŘEJNÁ PROSTRANSTVÍ – SC 5.1 (CLLD)</t>
  </si>
  <si>
    <t xml:space="preserve">Přehled výdajů je uveden v kap. 4.2 Specifických pravidel. </t>
  </si>
  <si>
    <t xml:space="preserve">Pravidla pro dělení přímých výdajů mezi oblasti intervence jsou uvedena v kap. 4.2.2 Specifických pravidel. </t>
  </si>
  <si>
    <t>demolice, sanace území a likvidace odpadu</t>
  </si>
  <si>
    <t>přímé výdaje na oblast intervence 168</t>
  </si>
  <si>
    <t>investice vyvolané stavbou</t>
  </si>
  <si>
    <t>výdaje na oblast intervence 168 včetně příslušných nepřímých výdajů</t>
  </si>
  <si>
    <t>nákup stavby v limitu 5 %</t>
  </si>
  <si>
    <t>veřejná a technická infrastruktura celkem v limitu 10 %</t>
  </si>
  <si>
    <t>vznik/modernizace veřejného prostranství ve vazbě na zelenou infrastrukturu (zelená a modrá složka)</t>
  </si>
  <si>
    <t>mosty a lávky, umělecké prvky</t>
  </si>
  <si>
    <t>vznik/modernizace veřejného prostranství ve vazbě na jinou než zelenou infrastrukturu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</si>
</sst>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000"/>
  </numFmts>
  <fonts count="17" x14ac:knownFonts="1"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26"/>
      <color rgb="FF2F5496"/>
      <name val="Arial"/>
      <family val="2"/>
      <charset val="238"/>
    </font>
    <font>
      <b/>
      <sz val="18"/>
      <color rgb="FF2F5496"/>
      <name val="Arial"/>
      <family val="2"/>
      <charset val="238"/>
    </font>
    <font>
      <b/>
      <sz val="24"/>
      <color rgb="FF2F5496"/>
      <name val="Arial"/>
      <family val="2"/>
      <charset val="238"/>
    </font>
    <font>
      <b/>
      <sz val="22"/>
      <color rgb="FF2F5496"/>
      <name val="Arial"/>
      <family val="2"/>
      <charset val="238"/>
    </font>
    <font>
      <b/>
      <sz val="30"/>
      <color rgb="FF2F5496"/>
      <name val="Arial"/>
      <family val="2"/>
      <charset val="238"/>
    </font>
    <font>
      <sz val="16"/>
      <color rgb="FF2F5496"/>
      <name val="Arial"/>
      <family val="2"/>
      <charset val="238"/>
    </font>
    <font>
      <sz val="11"/>
      <color theme="1"/>
      <name val="Calibri"/>
      <family val="2"/>
    </font>
    <font>
      <sz val="22"/>
      <color rgb="FF000000"/>
      <name val="Calibri"/>
      <family val="2"/>
    </font>
    <font>
      <b/>
      <i/>
      <sz val="10"/>
      <color theme="1"/>
      <name val="Arial"/>
      <family val="2"/>
      <charset val="238"/>
    </font>
    <font>
      <sz val="18"/>
      <name val="Arial"/>
      <family val="2"/>
      <charset val="238"/>
    </font>
    <font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7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/>
    <xf numFmtId="0" fontId="13" fillId="0" borderId="0" xfId="0" applyFont="1"/>
    <xf numFmtId="0" fontId="0" fillId="6" borderId="1" xfId="0" applyFill="1" applyBorder="1" applyAlignment="1" applyProtection="1">
      <alignment vertical="center"/>
      <protection locked="0"/>
    </xf>
    <xf numFmtId="164" fontId="4" fillId="6" borderId="2" xfId="0" applyNumberFormat="1" applyFont="1" applyFill="1" applyBorder="1" applyAlignment="1" applyProtection="1">
      <alignment vertical="center"/>
      <protection locked="0"/>
    </xf>
    <xf numFmtId="164" fontId="4" fillId="6" borderId="1" xfId="0" applyNumberFormat="1" applyFont="1" applyFill="1" applyBorder="1" applyAlignment="1" applyProtection="1">
      <alignment vertical="center"/>
      <protection locked="0"/>
    </xf>
    <xf numFmtId="0" fontId="0" fillId="6" borderId="1" xfId="0" applyFont="1" applyFill="1" applyBorder="1" applyProtection="1">
      <protection locked="0"/>
    </xf>
    <xf numFmtId="164" fontId="4" fillId="6" borderId="1" xfId="0" applyNumberFormat="1" applyFont="1" applyFill="1" applyBorder="1" applyProtection="1">
      <protection locked="0"/>
    </xf>
    <xf numFmtId="0" fontId="5" fillId="0" borderId="0" xfId="0" applyFont="1" applyAlignment="1" applyProtection="1">
      <alignment vertical="center"/>
    </xf>
    <xf numFmtId="165" fontId="0" fillId="0" borderId="0" xfId="0" applyNumberFormat="1" applyProtection="1"/>
    <xf numFmtId="0" fontId="0" fillId="0" borderId="0" xfId="0" applyProtection="1"/>
    <xf numFmtId="0" fontId="2" fillId="0" borderId="5" xfId="0" applyFont="1" applyBorder="1" applyAlignment="1" applyProtection="1">
      <alignment vertical="top"/>
    </xf>
    <xf numFmtId="165" fontId="2" fillId="0" borderId="6" xfId="0" applyNumberFormat="1" applyFont="1" applyBorder="1" applyAlignment="1" applyProtection="1">
      <alignment vertical="top"/>
    </xf>
    <xf numFmtId="0" fontId="2" fillId="0" borderId="6" xfId="0" applyFont="1" applyBorder="1" applyAlignment="1" applyProtection="1">
      <alignment vertical="top"/>
    </xf>
    <xf numFmtId="0" fontId="2" fillId="0" borderId="7" xfId="0" applyFont="1" applyBorder="1" applyAlignment="1" applyProtection="1">
      <alignment vertical="top"/>
    </xf>
    <xf numFmtId="0" fontId="0" fillId="0" borderId="8" xfId="0" applyBorder="1" applyAlignment="1" applyProtection="1">
      <alignment vertical="top"/>
    </xf>
    <xf numFmtId="165" fontId="2" fillId="0" borderId="0" xfId="0" applyNumberFormat="1" applyFont="1" applyFill="1" applyAlignment="1" applyProtection="1">
      <alignment vertical="top"/>
    </xf>
    <xf numFmtId="0" fontId="2" fillId="0" borderId="0" xfId="0" applyFont="1" applyFill="1" applyAlignment="1" applyProtection="1">
      <alignment vertical="top"/>
    </xf>
    <xf numFmtId="0" fontId="2" fillId="0" borderId="0" xfId="0" applyFont="1" applyAlignment="1" applyProtection="1">
      <alignment vertical="top"/>
    </xf>
    <xf numFmtId="0" fontId="2" fillId="0" borderId="9" xfId="0" applyFont="1" applyBorder="1" applyAlignment="1" applyProtection="1">
      <alignment vertical="top"/>
    </xf>
    <xf numFmtId="0" fontId="0" fillId="6" borderId="10" xfId="0" applyFill="1" applyBorder="1" applyAlignment="1" applyProtection="1">
      <alignment vertical="top"/>
    </xf>
    <xf numFmtId="165" fontId="2" fillId="0" borderId="11" xfId="0" applyNumberFormat="1" applyFont="1" applyFill="1" applyBorder="1" applyAlignment="1" applyProtection="1">
      <alignment vertical="top"/>
    </xf>
    <xf numFmtId="0" fontId="2" fillId="0" borderId="11" xfId="0" applyFont="1" applyFill="1" applyBorder="1" applyAlignment="1" applyProtection="1">
      <alignment vertical="top"/>
    </xf>
    <xf numFmtId="0" fontId="2" fillId="0" borderId="11" xfId="0" applyFont="1" applyBorder="1" applyAlignment="1" applyProtection="1">
      <alignment vertical="top"/>
    </xf>
    <xf numFmtId="0" fontId="2" fillId="0" borderId="12" xfId="0" applyFont="1" applyBorder="1" applyAlignment="1" applyProtection="1">
      <alignment vertical="top"/>
    </xf>
    <xf numFmtId="0" fontId="2" fillId="3" borderId="3" xfId="0" applyFont="1" applyFill="1" applyBorder="1" applyAlignment="1" applyProtection="1">
      <alignment horizontal="center" vertical="center" wrapText="1"/>
    </xf>
    <xf numFmtId="165" fontId="2" fillId="3" borderId="3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Protection="1"/>
    <xf numFmtId="165" fontId="4" fillId="0" borderId="1" xfId="0" applyNumberFormat="1" applyFont="1" applyBorder="1" applyProtection="1"/>
    <xf numFmtId="0" fontId="0" fillId="0" borderId="2" xfId="0" applyBorder="1" applyProtection="1"/>
    <xf numFmtId="0" fontId="0" fillId="0" borderId="1" xfId="0" applyBorder="1" applyProtection="1"/>
    <xf numFmtId="0" fontId="0" fillId="0" borderId="4" xfId="0" applyBorder="1" applyProtection="1"/>
    <xf numFmtId="0" fontId="2" fillId="7" borderId="1" xfId="0" applyFont="1" applyFill="1" applyBorder="1" applyAlignment="1" applyProtection="1">
      <alignment vertical="top"/>
    </xf>
    <xf numFmtId="165" fontId="4" fillId="7" borderId="1" xfId="0" applyNumberFormat="1" applyFont="1" applyFill="1" applyBorder="1" applyProtection="1"/>
    <xf numFmtId="0" fontId="2" fillId="7" borderId="1" xfId="0" applyFont="1" applyFill="1" applyBorder="1" applyProtection="1"/>
    <xf numFmtId="0" fontId="0" fillId="7" borderId="2" xfId="0" applyFill="1" applyBorder="1" applyProtection="1"/>
    <xf numFmtId="0" fontId="0" fillId="7" borderId="1" xfId="0" applyFill="1" applyBorder="1" applyProtection="1"/>
    <xf numFmtId="0" fontId="0" fillId="7" borderId="4" xfId="0" applyFill="1" applyBorder="1" applyProtection="1"/>
    <xf numFmtId="0" fontId="0" fillId="0" borderId="1" xfId="0" applyBorder="1" applyAlignment="1" applyProtection="1">
      <alignment horizontal="left" vertical="center" wrapText="1" indent="3"/>
    </xf>
    <xf numFmtId="165" fontId="16" fillId="0" borderId="1" xfId="0" applyNumberFormat="1" applyFont="1" applyBorder="1" applyAlignment="1" applyProtection="1">
      <alignment vertical="center"/>
    </xf>
    <xf numFmtId="164" fontId="0" fillId="4" borderId="2" xfId="0" applyNumberFormat="1" applyFill="1" applyBorder="1" applyAlignment="1" applyProtection="1">
      <alignment vertical="center"/>
    </xf>
    <xf numFmtId="0" fontId="0" fillId="0" borderId="1" xfId="0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quotePrefix="1" applyAlignment="1" applyProtection="1">
      <alignment vertical="center"/>
    </xf>
    <xf numFmtId="165" fontId="16" fillId="0" borderId="1" xfId="0" applyNumberFormat="1" applyFont="1" applyBorder="1" applyProtection="1"/>
    <xf numFmtId="0" fontId="16" fillId="4" borderId="1" xfId="0" applyFont="1" applyFill="1" applyBorder="1" applyAlignment="1" applyProtection="1">
      <alignment horizontal="left" indent="3"/>
    </xf>
    <xf numFmtId="10" fontId="0" fillId="0" borderId="2" xfId="2" applyNumberFormat="1" applyFont="1" applyFill="1" applyBorder="1" applyProtection="1"/>
    <xf numFmtId="165" fontId="0" fillId="7" borderId="1" xfId="0" applyNumberFormat="1" applyFont="1" applyFill="1" applyBorder="1" applyAlignment="1" applyProtection="1">
      <alignment vertical="center"/>
    </xf>
    <xf numFmtId="0" fontId="0" fillId="7" borderId="1" xfId="0" applyFill="1" applyBorder="1" applyAlignment="1" applyProtection="1">
      <alignment vertical="center"/>
    </xf>
    <xf numFmtId="164" fontId="4" fillId="7" borderId="1" xfId="0" applyNumberFormat="1" applyFont="1" applyFill="1" applyBorder="1" applyAlignment="1" applyProtection="1">
      <alignment vertical="center"/>
    </xf>
    <xf numFmtId="164" fontId="0" fillId="7" borderId="2" xfId="0" applyNumberFormat="1" applyFill="1" applyBorder="1" applyAlignment="1" applyProtection="1">
      <alignment vertical="center"/>
    </xf>
    <xf numFmtId="0" fontId="0" fillId="7" borderId="4" xfId="0" applyFill="1" applyBorder="1" applyAlignment="1" applyProtection="1">
      <alignment vertical="center"/>
    </xf>
    <xf numFmtId="165" fontId="16" fillId="0" borderId="1" xfId="0" applyNumberFormat="1" applyFont="1" applyFill="1" applyBorder="1" applyAlignment="1" applyProtection="1">
      <alignment vertical="center"/>
    </xf>
    <xf numFmtId="10" fontId="0" fillId="0" borderId="2" xfId="2" applyNumberFormat="1" applyFont="1" applyFill="1" applyBorder="1" applyAlignment="1" applyProtection="1">
      <alignment vertical="center"/>
    </xf>
    <xf numFmtId="10" fontId="4" fillId="0" borderId="1" xfId="2" applyNumberFormat="1" applyFont="1" applyFill="1" applyBorder="1" applyAlignment="1" applyProtection="1">
      <alignment vertical="center"/>
    </xf>
    <xf numFmtId="0" fontId="0" fillId="0" borderId="4" xfId="0" applyFill="1" applyBorder="1" applyAlignment="1" applyProtection="1">
      <alignment vertical="center"/>
    </xf>
    <xf numFmtId="0" fontId="0" fillId="8" borderId="1" xfId="0" applyFont="1" applyFill="1" applyBorder="1" applyAlignment="1" applyProtection="1">
      <alignment horizontal="left" vertical="center" wrapText="1" indent="3"/>
    </xf>
    <xf numFmtId="165" fontId="16" fillId="8" borderId="1" xfId="0" applyNumberFormat="1" applyFont="1" applyFill="1" applyBorder="1" applyAlignment="1" applyProtection="1">
      <alignment vertical="center"/>
    </xf>
    <xf numFmtId="0" fontId="0" fillId="8" borderId="1" xfId="0" applyFill="1" applyBorder="1" applyAlignment="1" applyProtection="1">
      <alignment vertical="center"/>
    </xf>
    <xf numFmtId="164" fontId="4" fillId="8" borderId="1" xfId="0" applyNumberFormat="1" applyFont="1" applyFill="1" applyBorder="1" applyAlignment="1" applyProtection="1">
      <alignment vertical="center"/>
    </xf>
    <xf numFmtId="10" fontId="0" fillId="8" borderId="2" xfId="2" applyNumberFormat="1" applyFont="1" applyFill="1" applyBorder="1" applyAlignment="1" applyProtection="1">
      <alignment vertical="center"/>
    </xf>
    <xf numFmtId="10" fontId="4" fillId="9" borderId="1" xfId="2" applyNumberFormat="1" applyFont="1" applyFill="1" applyBorder="1" applyAlignment="1" applyProtection="1">
      <alignment vertical="center"/>
    </xf>
    <xf numFmtId="0" fontId="0" fillId="8" borderId="4" xfId="0" applyFill="1" applyBorder="1" applyAlignment="1" applyProtection="1">
      <alignment vertical="center"/>
    </xf>
    <xf numFmtId="0" fontId="16" fillId="0" borderId="1" xfId="0" applyFont="1" applyBorder="1" applyAlignment="1" applyProtection="1">
      <alignment horizontal="left" vertical="center" wrapText="1" indent="3"/>
    </xf>
    <xf numFmtId="0" fontId="16" fillId="8" borderId="1" xfId="0" applyFont="1" applyFill="1" applyBorder="1" applyAlignment="1" applyProtection="1">
      <alignment horizontal="left" indent="3"/>
    </xf>
    <xf numFmtId="165" fontId="16" fillId="8" borderId="1" xfId="0" applyNumberFormat="1" applyFont="1" applyFill="1" applyBorder="1" applyProtection="1"/>
    <xf numFmtId="0" fontId="0" fillId="8" borderId="1" xfId="0" applyFont="1" applyFill="1" applyBorder="1" applyProtection="1"/>
    <xf numFmtId="164" fontId="4" fillId="8" borderId="1" xfId="0" applyNumberFormat="1" applyFont="1" applyFill="1" applyBorder="1" applyProtection="1"/>
    <xf numFmtId="10" fontId="0" fillId="8" borderId="2" xfId="2" applyNumberFormat="1" applyFont="1" applyFill="1" applyBorder="1" applyProtection="1"/>
    <xf numFmtId="0" fontId="0" fillId="9" borderId="4" xfId="0" applyFill="1" applyBorder="1" applyAlignment="1" applyProtection="1">
      <alignment vertical="center"/>
    </xf>
    <xf numFmtId="165" fontId="0" fillId="0" borderId="0" xfId="0" applyNumberFormat="1" applyFont="1" applyProtection="1"/>
    <xf numFmtId="0" fontId="4" fillId="0" borderId="0" xfId="0" applyFont="1" applyProtection="1"/>
    <xf numFmtId="0" fontId="4" fillId="2" borderId="1" xfId="0" applyFont="1" applyFill="1" applyBorder="1" applyProtection="1"/>
    <xf numFmtId="165" fontId="0" fillId="2" borderId="1" xfId="0" applyNumberFormat="1" applyFont="1" applyFill="1" applyBorder="1" applyProtection="1"/>
    <xf numFmtId="164" fontId="4" fillId="2" borderId="1" xfId="0" applyNumberFormat="1" applyFont="1" applyFill="1" applyBorder="1" applyProtection="1"/>
    <xf numFmtId="164" fontId="4" fillId="2" borderId="2" xfId="0" applyNumberFormat="1" applyFont="1" applyFill="1" applyBorder="1" applyProtection="1"/>
    <xf numFmtId="10" fontId="4" fillId="2" borderId="1" xfId="0" applyNumberFormat="1" applyFont="1" applyFill="1" applyBorder="1" applyProtection="1"/>
    <xf numFmtId="0" fontId="2" fillId="5" borderId="1" xfId="0" applyFont="1" applyFill="1" applyBorder="1" applyProtection="1"/>
    <xf numFmtId="165" fontId="4" fillId="5" borderId="1" xfId="0" applyNumberFormat="1" applyFont="1" applyFill="1" applyBorder="1" applyProtection="1"/>
    <xf numFmtId="164" fontId="14" fillId="5" borderId="1" xfId="0" applyNumberFormat="1" applyFont="1" applyFill="1" applyBorder="1" applyProtection="1"/>
    <xf numFmtId="164" fontId="2" fillId="5" borderId="2" xfId="0" applyNumberFormat="1" applyFont="1" applyFill="1" applyBorder="1" applyProtection="1"/>
    <xf numFmtId="0" fontId="0" fillId="5" borderId="1" xfId="0" applyFill="1" applyBorder="1" applyProtection="1"/>
    <xf numFmtId="165" fontId="4" fillId="2" borderId="1" xfId="0" applyNumberFormat="1" applyFont="1" applyFill="1" applyBorder="1" applyProtection="1"/>
    <xf numFmtId="0" fontId="2" fillId="3" borderId="1" xfId="0" applyFont="1" applyFill="1" applyBorder="1" applyAlignment="1" applyProtection="1">
      <alignment vertical="center"/>
    </xf>
    <xf numFmtId="165" fontId="2" fillId="3" borderId="1" xfId="0" applyNumberFormat="1" applyFont="1" applyFill="1" applyBorder="1" applyProtection="1"/>
    <xf numFmtId="0" fontId="2" fillId="3" borderId="1" xfId="0" applyFont="1" applyFill="1" applyBorder="1" applyProtection="1"/>
    <xf numFmtId="164" fontId="14" fillId="3" borderId="1" xfId="0" applyNumberFormat="1" applyFont="1" applyFill="1" applyBorder="1" applyAlignment="1" applyProtection="1">
      <alignment vertical="center"/>
    </xf>
    <xf numFmtId="164" fontId="2" fillId="3" borderId="2" xfId="0" applyNumberFormat="1" applyFont="1" applyFill="1" applyBorder="1" applyAlignment="1" applyProtection="1">
      <alignment vertical="center"/>
    </xf>
    <xf numFmtId="0" fontId="0" fillId="3" borderId="1" xfId="0" applyFill="1" applyBorder="1" applyAlignment="1" applyProtection="1">
      <alignment vertical="center"/>
    </xf>
    <xf numFmtId="10" fontId="2" fillId="3" borderId="4" xfId="0" applyNumberFormat="1" applyFont="1" applyFill="1" applyBorder="1" applyAlignment="1" applyProtection="1">
      <alignment vertic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</cellXfs>
  <cellStyles count="3">
    <cellStyle name="Normální" xfId="0" builtinId="0"/>
    <cellStyle name="Normální 2" xfId="1" xr:uid="{00000000-0005-0000-0000-000001000000}"/>
    <cellStyle name="Procenta" xfId="2" builtinId="5"/>
  </cellStyles>
  <dxfs count="10">
    <dxf>
      <fill>
        <patternFill>
          <bgColor theme="9" tint="0.79998168889431442"/>
        </patternFill>
      </fill>
    </dxf>
    <dxf>
      <fill>
        <patternFill>
          <bgColor rgb="FFFF7C80"/>
        </patternFill>
      </fill>
    </dxf>
    <dxf>
      <fill>
        <patternFill>
          <bgColor theme="9" tint="0.79998168889431442"/>
        </patternFill>
      </fill>
    </dxf>
    <dxf>
      <fill>
        <patternFill>
          <bgColor rgb="FFFF7C80"/>
        </patternFill>
      </fill>
    </dxf>
    <dxf>
      <fill>
        <patternFill>
          <bgColor theme="9" tint="0.79998168889431442"/>
        </patternFill>
      </fill>
    </dxf>
    <dxf>
      <fill>
        <patternFill>
          <bgColor rgb="FFFF7C80"/>
        </patternFill>
      </fill>
    </dxf>
    <dxf>
      <fill>
        <patternFill>
          <bgColor theme="9" tint="0.79998168889431442"/>
        </patternFill>
      </fill>
    </dxf>
    <dxf>
      <fill>
        <patternFill>
          <bgColor rgb="FFFF7C80"/>
        </patternFill>
      </fill>
    </dxf>
    <dxf>
      <fill>
        <patternFill>
          <bgColor theme="9" tint="0.79998168889431442"/>
        </patternFill>
      </fill>
    </dxf>
    <dxf>
      <fill>
        <patternFill>
          <bgColor rgb="FFFF7C80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449580</xdr:colOff>
      <xdr:row>0</xdr:row>
      <xdr:rowOff>12700</xdr:rowOff>
    </xdr:from>
    <xdr:to>
      <xdr:col>9</xdr:col>
      <xdr:colOff>205740</xdr:colOff>
      <xdr:row>10</xdr:row>
      <xdr:rowOff>121285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596605AC-367F-4598-90B6-47BB114ECF0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516" b="12634"/>
        <a:stretch>
          <a:fillRect/>
        </a:stretch>
      </xdr:blipFill>
      <xdr:spPr>
        <a:xfrm>
          <a:off x="2887980" y="12700"/>
          <a:ext cx="2804160" cy="2146935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0</xdr:colOff>
      <xdr:row>22</xdr:row>
      <xdr:rowOff>19050</xdr:rowOff>
    </xdr:from>
    <xdr:to>
      <xdr:col>13</xdr:col>
      <xdr:colOff>463296</xdr:colOff>
      <xdr:row>27</xdr:row>
      <xdr:rowOff>78486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B61DC310-8BB4-48A8-AE3E-EFFD109BD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591300"/>
          <a:ext cx="8388096" cy="10119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EEFD1-A05F-413B-9CC0-F2D5F631CB0C}">
  <dimension ref="A12:N22"/>
  <sheetViews>
    <sheetView showGridLines="0" zoomScaleNormal="100" zoomScaleSheetLayoutView="100" workbookViewId="0">
      <selection activeCell="O25" sqref="O25"/>
    </sheetView>
  </sheetViews>
  <sheetFormatPr defaultColWidth="9.140625" defaultRowHeight="15" x14ac:dyDescent="0.25"/>
  <cols>
    <col min="1" max="16384" width="9.140625" style="7"/>
  </cols>
  <sheetData>
    <row r="12" spans="1:14" ht="2.4500000000000002" customHeight="1" x14ac:dyDescent="0.25"/>
    <row r="14" spans="1:14" ht="66.599999999999994" customHeight="1" x14ac:dyDescent="0.25">
      <c r="A14" s="97" t="s">
        <v>18</v>
      </c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</row>
    <row r="15" spans="1:14" ht="10.9" customHeight="1" x14ac:dyDescent="0.2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3"/>
    </row>
    <row r="16" spans="1:14" s="8" customFormat="1" ht="15" customHeight="1" x14ac:dyDescent="0.45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4"/>
    </row>
    <row r="17" spans="1:14" ht="33" customHeight="1" x14ac:dyDescent="0.25">
      <c r="A17" s="97" t="s">
        <v>14</v>
      </c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</row>
    <row r="18" spans="1:14" ht="11.45" customHeight="1" x14ac:dyDescent="0.25">
      <c r="A18" s="3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3"/>
    </row>
    <row r="19" spans="1:14" ht="28.9" customHeight="1" x14ac:dyDescent="0.25">
      <c r="A19" s="98" t="s">
        <v>15</v>
      </c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</row>
    <row r="20" spans="1:14" ht="60.75" customHeight="1" x14ac:dyDescent="0.25">
      <c r="A20" s="99" t="s">
        <v>17</v>
      </c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</row>
    <row r="21" spans="1:14" ht="30.6" customHeight="1" x14ac:dyDescent="0.25">
      <c r="A21" s="102" t="s">
        <v>26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</row>
    <row r="22" spans="1:14" ht="20.25" x14ac:dyDescent="0.25">
      <c r="A22" s="101" t="s">
        <v>16</v>
      </c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</row>
  </sheetData>
  <mergeCells count="6">
    <mergeCell ref="A14:N14"/>
    <mergeCell ref="A17:N17"/>
    <mergeCell ref="A19:N19"/>
    <mergeCell ref="A20:N20"/>
    <mergeCell ref="A22:N22"/>
    <mergeCell ref="A21:N21"/>
  </mergeCells>
  <pageMargins left="0.7" right="0.7" top="0.78740157499999996" bottom="0.78740157499999996" header="0.3" footer="0.3"/>
  <pageSetup paperSize="9"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5F855-8C7F-458D-AE28-DC5D8E5F4FC2}">
  <dimension ref="B1:J33"/>
  <sheetViews>
    <sheetView tabSelected="1" zoomScaleNormal="100" workbookViewId="0">
      <selection activeCell="D15" sqref="D15"/>
    </sheetView>
  </sheetViews>
  <sheetFormatPr defaultColWidth="9.140625" defaultRowHeight="12.75" x14ac:dyDescent="0.2"/>
  <cols>
    <col min="1" max="1" width="2.140625" style="16" customWidth="1"/>
    <col min="2" max="2" width="90.5703125" style="16" customWidth="1"/>
    <col min="3" max="3" width="12.140625" style="15" customWidth="1"/>
    <col min="4" max="4" width="45.5703125" style="16" customWidth="1"/>
    <col min="5" max="5" width="22.42578125" style="16" customWidth="1"/>
    <col min="6" max="8" width="12.7109375" style="16" customWidth="1"/>
    <col min="9" max="9" width="15.7109375" style="16" bestFit="1" customWidth="1"/>
    <col min="10" max="16384" width="9.140625" style="16"/>
  </cols>
  <sheetData>
    <row r="1" spans="2:10" ht="15.75" x14ac:dyDescent="0.2">
      <c r="B1" s="14" t="s">
        <v>13</v>
      </c>
    </row>
    <row r="4" spans="2:10" x14ac:dyDescent="0.2">
      <c r="B4" s="17" t="s">
        <v>6</v>
      </c>
      <c r="C4" s="18"/>
      <c r="D4" s="19"/>
      <c r="E4" s="19"/>
      <c r="F4" s="19"/>
      <c r="G4" s="19"/>
      <c r="H4" s="20"/>
    </row>
    <row r="5" spans="2:10" x14ac:dyDescent="0.2">
      <c r="B5" s="21" t="s">
        <v>27</v>
      </c>
      <c r="C5" s="22"/>
      <c r="D5" s="23"/>
      <c r="E5" s="24"/>
      <c r="F5" s="24"/>
      <c r="G5" s="24"/>
      <c r="H5" s="25"/>
    </row>
    <row r="6" spans="2:10" x14ac:dyDescent="0.2">
      <c r="B6" s="21" t="s">
        <v>28</v>
      </c>
      <c r="C6" s="22"/>
      <c r="D6" s="23"/>
      <c r="E6" s="23"/>
      <c r="F6" s="24"/>
      <c r="G6" s="24"/>
      <c r="H6" s="25"/>
    </row>
    <row r="7" spans="2:10" x14ac:dyDescent="0.2">
      <c r="B7" s="26" t="s">
        <v>11</v>
      </c>
      <c r="C7" s="27"/>
      <c r="D7" s="28"/>
      <c r="E7" s="29"/>
      <c r="F7" s="29"/>
      <c r="G7" s="29"/>
      <c r="H7" s="30"/>
    </row>
    <row r="10" spans="2:10" ht="25.5" x14ac:dyDescent="0.2">
      <c r="B10" s="31" t="s">
        <v>3</v>
      </c>
      <c r="C10" s="32" t="s">
        <v>7</v>
      </c>
      <c r="D10" s="31" t="s">
        <v>12</v>
      </c>
      <c r="E10" s="31" t="s">
        <v>5</v>
      </c>
      <c r="F10" s="31" t="s">
        <v>8</v>
      </c>
      <c r="G10" s="31" t="s">
        <v>9</v>
      </c>
      <c r="H10" s="31" t="s">
        <v>4</v>
      </c>
    </row>
    <row r="11" spans="2:10" x14ac:dyDescent="0.2">
      <c r="B11" s="33" t="s">
        <v>2</v>
      </c>
      <c r="C11" s="34"/>
      <c r="D11" s="33"/>
      <c r="E11" s="35"/>
      <c r="F11" s="36"/>
      <c r="G11" s="36"/>
      <c r="H11" s="37"/>
    </row>
    <row r="12" spans="2:10" x14ac:dyDescent="0.2">
      <c r="B12" s="38" t="s">
        <v>21</v>
      </c>
      <c r="C12" s="39"/>
      <c r="D12" s="40"/>
      <c r="E12" s="41"/>
      <c r="F12" s="42"/>
      <c r="G12" s="42"/>
      <c r="H12" s="43"/>
    </row>
    <row r="13" spans="2:10" s="49" customFormat="1" ht="12.95" customHeight="1" x14ac:dyDescent="0.2">
      <c r="B13" s="44" t="s">
        <v>35</v>
      </c>
      <c r="C13" s="45">
        <v>79</v>
      </c>
      <c r="D13" s="9"/>
      <c r="E13" s="10">
        <v>700000</v>
      </c>
      <c r="F13" s="46"/>
      <c r="G13" s="47"/>
      <c r="H13" s="48"/>
      <c r="J13" s="50"/>
    </row>
    <row r="14" spans="2:10" s="49" customFormat="1" x14ac:dyDescent="0.2">
      <c r="B14" s="52" t="s">
        <v>37</v>
      </c>
      <c r="C14" s="51">
        <v>168</v>
      </c>
      <c r="D14" s="12"/>
      <c r="E14" s="13">
        <v>2500000</v>
      </c>
      <c r="F14" s="53"/>
      <c r="G14" s="47"/>
      <c r="H14" s="37"/>
    </row>
    <row r="15" spans="2:10" s="49" customFormat="1" x14ac:dyDescent="0.2">
      <c r="B15" s="38" t="s">
        <v>22</v>
      </c>
      <c r="C15" s="54"/>
      <c r="D15" s="55"/>
      <c r="E15" s="56"/>
      <c r="F15" s="57"/>
      <c r="G15" s="55"/>
      <c r="H15" s="58"/>
    </row>
    <row r="16" spans="2:10" s="49" customFormat="1" x14ac:dyDescent="0.2">
      <c r="B16" s="44" t="s">
        <v>29</v>
      </c>
      <c r="C16" s="59">
        <v>79</v>
      </c>
      <c r="D16" s="9"/>
      <c r="E16" s="11">
        <v>200000</v>
      </c>
      <c r="F16" s="60"/>
      <c r="G16" s="61"/>
      <c r="H16" s="62"/>
    </row>
    <row r="17" spans="2:8" s="49" customFormat="1" x14ac:dyDescent="0.2">
      <c r="B17" s="44" t="s">
        <v>36</v>
      </c>
      <c r="C17" s="59">
        <v>168</v>
      </c>
      <c r="D17" s="9"/>
      <c r="E17" s="11">
        <v>0</v>
      </c>
      <c r="F17" s="60"/>
      <c r="G17" s="61"/>
      <c r="H17" s="62"/>
    </row>
    <row r="18" spans="2:8" s="49" customFormat="1" x14ac:dyDescent="0.2">
      <c r="B18" s="44" t="s">
        <v>31</v>
      </c>
      <c r="C18" s="59">
        <v>168</v>
      </c>
      <c r="D18" s="9"/>
      <c r="E18" s="11">
        <v>200000</v>
      </c>
      <c r="F18" s="60"/>
      <c r="G18" s="61"/>
      <c r="H18" s="62"/>
    </row>
    <row r="19" spans="2:8" s="49" customFormat="1" x14ac:dyDescent="0.2">
      <c r="B19" s="63" t="s">
        <v>34</v>
      </c>
      <c r="C19" s="64"/>
      <c r="D19" s="65"/>
      <c r="E19" s="66">
        <f>SUM(E16:E18)</f>
        <v>400000</v>
      </c>
      <c r="F19" s="67">
        <v>0.1</v>
      </c>
      <c r="G19" s="68">
        <f>E19/E33</f>
        <v>9.3457943925233641E-2</v>
      </c>
      <c r="H19" s="69"/>
    </row>
    <row r="20" spans="2:8" s="49" customFormat="1" x14ac:dyDescent="0.2">
      <c r="B20" s="70" t="s">
        <v>33</v>
      </c>
      <c r="C20" s="59">
        <v>168</v>
      </c>
      <c r="D20" s="9"/>
      <c r="E20" s="11">
        <v>0</v>
      </c>
      <c r="F20" s="60">
        <v>0.05</v>
      </c>
      <c r="G20" s="61">
        <f>E20/E33</f>
        <v>0</v>
      </c>
      <c r="H20" s="62"/>
    </row>
    <row r="21" spans="2:8" s="49" customFormat="1" x14ac:dyDescent="0.2">
      <c r="B21" s="70" t="s">
        <v>19</v>
      </c>
      <c r="C21" s="59">
        <v>168</v>
      </c>
      <c r="D21" s="9"/>
      <c r="E21" s="11">
        <v>400000</v>
      </c>
      <c r="F21" s="60">
        <v>0.1</v>
      </c>
      <c r="G21" s="61">
        <f t="shared" ref="G21:G22" si="0">E21/$E$33</f>
        <v>9.3457943925233641E-2</v>
      </c>
      <c r="H21" s="62"/>
    </row>
    <row r="22" spans="2:8" s="49" customFormat="1" x14ac:dyDescent="0.2">
      <c r="B22" s="70" t="s">
        <v>20</v>
      </c>
      <c r="C22" s="59">
        <v>168</v>
      </c>
      <c r="D22" s="9"/>
      <c r="E22" s="11">
        <v>0</v>
      </c>
      <c r="F22" s="60">
        <v>0.15</v>
      </c>
      <c r="G22" s="61">
        <f t="shared" si="0"/>
        <v>0</v>
      </c>
      <c r="H22" s="62"/>
    </row>
    <row r="23" spans="2:8" s="49" customFormat="1" x14ac:dyDescent="0.2">
      <c r="B23" s="71" t="s">
        <v>23</v>
      </c>
      <c r="C23" s="72"/>
      <c r="D23" s="73"/>
      <c r="E23" s="74">
        <f>E21+E22</f>
        <v>400000</v>
      </c>
      <c r="F23" s="75">
        <v>0.15</v>
      </c>
      <c r="G23" s="61">
        <f>E23/$E$33</f>
        <v>9.3457943925233641E-2</v>
      </c>
      <c r="H23" s="76"/>
    </row>
    <row r="24" spans="2:8" x14ac:dyDescent="0.2">
      <c r="C24" s="77"/>
      <c r="E24" s="78"/>
    </row>
    <row r="25" spans="2:8" x14ac:dyDescent="0.2">
      <c r="B25" s="79" t="s">
        <v>25</v>
      </c>
      <c r="C25" s="80">
        <v>79</v>
      </c>
      <c r="D25" s="79"/>
      <c r="E25" s="81">
        <f>SUMIFS($E$13:$E$23,$C$13:$C$23,C25)</f>
        <v>900000</v>
      </c>
      <c r="F25" s="82"/>
      <c r="G25" s="83"/>
      <c r="H25" s="83">
        <f>E25/$E$27</f>
        <v>0.22500000000000001</v>
      </c>
    </row>
    <row r="26" spans="2:8" x14ac:dyDescent="0.2">
      <c r="B26" s="79" t="s">
        <v>30</v>
      </c>
      <c r="C26" s="80">
        <v>168</v>
      </c>
      <c r="D26" s="79"/>
      <c r="E26" s="81">
        <f>SUMIFS($E$13:$E$23,$C$13:$C$23,C26)</f>
        <v>3100000</v>
      </c>
      <c r="F26" s="82"/>
      <c r="G26" s="83"/>
      <c r="H26" s="83">
        <f>E26/$E$27</f>
        <v>0.77500000000000002</v>
      </c>
    </row>
    <row r="27" spans="2:8" x14ac:dyDescent="0.2">
      <c r="B27" s="84" t="s">
        <v>0</v>
      </c>
      <c r="C27" s="85"/>
      <c r="D27" s="84"/>
      <c r="E27" s="86">
        <f>SUM(E25:E26)</f>
        <v>4000000</v>
      </c>
      <c r="F27" s="87"/>
      <c r="G27" s="88"/>
      <c r="H27" s="88"/>
    </row>
    <row r="28" spans="2:8" x14ac:dyDescent="0.2">
      <c r="E28" s="78"/>
    </row>
    <row r="29" spans="2:8" x14ac:dyDescent="0.2">
      <c r="B29" s="84" t="s">
        <v>10</v>
      </c>
      <c r="C29" s="85"/>
      <c r="D29" s="84"/>
      <c r="E29" s="86">
        <f>E27*0.07</f>
        <v>280000</v>
      </c>
      <c r="F29" s="87"/>
      <c r="G29" s="88"/>
      <c r="H29" s="88"/>
    </row>
    <row r="30" spans="2:8" x14ac:dyDescent="0.2">
      <c r="E30" s="78"/>
    </row>
    <row r="31" spans="2:8" x14ac:dyDescent="0.2">
      <c r="B31" s="79" t="s">
        <v>24</v>
      </c>
      <c r="C31" s="89"/>
      <c r="D31" s="79"/>
      <c r="E31" s="81">
        <f>E25*1.07</f>
        <v>963000</v>
      </c>
      <c r="F31" s="82"/>
      <c r="G31" s="79"/>
      <c r="H31" s="83">
        <f>E31/$E$33</f>
        <v>0.22500000000000001</v>
      </c>
    </row>
    <row r="32" spans="2:8" x14ac:dyDescent="0.2">
      <c r="B32" s="79" t="s">
        <v>32</v>
      </c>
      <c r="C32" s="89"/>
      <c r="D32" s="79"/>
      <c r="E32" s="81">
        <f>E26*1.07</f>
        <v>3317000</v>
      </c>
      <c r="F32" s="82"/>
      <c r="G32" s="79"/>
      <c r="H32" s="83">
        <f>E32/$E$33</f>
        <v>0.77500000000000002</v>
      </c>
    </row>
    <row r="33" spans="2:8" ht="21" customHeight="1" x14ac:dyDescent="0.2">
      <c r="B33" s="90" t="s">
        <v>1</v>
      </c>
      <c r="C33" s="91"/>
      <c r="D33" s="92"/>
      <c r="E33" s="93">
        <f>E27+E29</f>
        <v>4280000</v>
      </c>
      <c r="F33" s="94"/>
      <c r="G33" s="95"/>
      <c r="H33" s="96">
        <f>E33/$E$33</f>
        <v>1</v>
      </c>
    </row>
  </sheetData>
  <sheetProtection algorithmName="SHA-512" hashValue="BrTh/kMkXWbujoGMSX7Uq8UJiq9rJC2ZVfdTgGwopVoeHDiSVVg+o+556e1wQLvzB8Xd8+bfkKl5CscqW+sXYg==" saltValue="NWamK05HLNR7RmLyGLsTiA==" spinCount="100000" sheet="1" objects="1" scenarios="1"/>
  <protectedRanges>
    <protectedRange sqref="D20:E22" name="Oblast3"/>
    <protectedRange sqref="D16:E18" name="Oblast2"/>
    <protectedRange sqref="D13:E14" name="Oblast1"/>
  </protectedRanges>
  <conditionalFormatting sqref="G21">
    <cfRule type="cellIs" dxfId="9" priority="11" operator="greaterThan">
      <formula>$F$21</formula>
    </cfRule>
    <cfRule type="cellIs" dxfId="8" priority="12" operator="lessThanOrEqual">
      <formula>$F$21</formula>
    </cfRule>
  </conditionalFormatting>
  <conditionalFormatting sqref="G22">
    <cfRule type="cellIs" dxfId="7" priority="9" operator="greaterThan">
      <formula>$F$22</formula>
    </cfRule>
    <cfRule type="cellIs" dxfId="6" priority="10" operator="lessThanOrEqual">
      <formula>$F$22</formula>
    </cfRule>
  </conditionalFormatting>
  <conditionalFormatting sqref="G23">
    <cfRule type="cellIs" dxfId="5" priority="7" operator="greaterThan">
      <formula>$F$23</formula>
    </cfRule>
    <cfRule type="cellIs" dxfId="4" priority="8" operator="lessThanOrEqual">
      <formula>$F$23</formula>
    </cfRule>
  </conditionalFormatting>
  <conditionalFormatting sqref="G20">
    <cfRule type="cellIs" dxfId="3" priority="3" operator="greaterThan">
      <formula>$F$20</formula>
    </cfRule>
    <cfRule type="cellIs" dxfId="2" priority="4" operator="lessThanOrEqual">
      <formula>$F$20</formula>
    </cfRule>
  </conditionalFormatting>
  <conditionalFormatting sqref="G19">
    <cfRule type="cellIs" dxfId="1" priority="1" operator="greaterThan">
      <formula>$F$19</formula>
    </cfRule>
    <cfRule type="cellIs" dxfId="0" priority="2" operator="lessThanOrEqual">
      <formula>$F$19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Titulní strana</vt:lpstr>
      <vt:lpstr>Podklady pro stanovení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Janda</dc:creator>
  <cp:lastModifiedBy>Pišínová Barbora</cp:lastModifiedBy>
  <cp:lastPrinted>2022-04-04T14:43:27Z</cp:lastPrinted>
  <dcterms:created xsi:type="dcterms:W3CDTF">2022-04-04T08:24:21Z</dcterms:created>
  <dcterms:modified xsi:type="dcterms:W3CDTF">2023-05-11T11:12:29Z</dcterms:modified>
</cp:coreProperties>
</file>